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C3B33FE4-C359-4B3D-ABFF-5C60C022E658}" xr6:coauthVersionLast="47" xr6:coauthVersionMax="47" xr10:uidLastSave="{00000000-0000-0000-0000-000000000000}"/>
  <bookViews>
    <workbookView xWindow="-120" yWindow="-120" windowWidth="29040" windowHeight="15840" xr2:uid="{D092CAF9-5E64-408D-BD3F-27DD22D61157}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I97" i="1"/>
  <c r="F98" i="1"/>
  <c r="I98" i="1"/>
  <c r="F99" i="1"/>
  <c r="I99" i="1"/>
  <c r="F100" i="1"/>
  <c r="I100" i="1"/>
  <c r="F101" i="1"/>
  <c r="I101" i="1"/>
  <c r="F102" i="1"/>
  <c r="F103" i="1"/>
  <c r="I103" i="1"/>
  <c r="F95" i="1"/>
  <c r="F88" i="1"/>
  <c r="I88" i="1"/>
  <c r="F89" i="1"/>
  <c r="F90" i="1"/>
  <c r="I90" i="1"/>
  <c r="F91" i="1"/>
  <c r="F92" i="1"/>
  <c r="I92" i="1"/>
  <c r="F93" i="1"/>
  <c r="I93" i="1"/>
  <c r="F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6" i="1"/>
  <c r="I76" i="1"/>
  <c r="F74" i="1"/>
  <c r="I74" i="1"/>
  <c r="F75" i="1"/>
  <c r="I75" i="1"/>
  <c r="F73" i="1"/>
  <c r="F72" i="1"/>
  <c r="I72" i="1"/>
  <c r="F65" i="1"/>
  <c r="F66" i="1"/>
  <c r="I66" i="1"/>
  <c r="F67" i="1"/>
  <c r="I67" i="1"/>
  <c r="F68" i="1"/>
  <c r="I68" i="1"/>
  <c r="F70" i="1"/>
  <c r="I70" i="1"/>
  <c r="F71" i="1"/>
  <c r="F64" i="1"/>
  <c r="I64" i="1"/>
  <c r="F61" i="1"/>
  <c r="I61" i="1"/>
  <c r="F62" i="1"/>
  <c r="F60" i="1"/>
  <c r="F59" i="1"/>
  <c r="I59" i="1"/>
  <c r="F51" i="1"/>
  <c r="F52" i="1"/>
  <c r="I52" i="1"/>
  <c r="F53" i="1"/>
  <c r="I53" i="1"/>
  <c r="F54" i="1"/>
  <c r="F55" i="1"/>
  <c r="F56" i="1"/>
  <c r="I56" i="1"/>
  <c r="F57" i="1"/>
  <c r="F58" i="1"/>
  <c r="I58" i="1"/>
  <c r="F50" i="1"/>
  <c r="I5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0" i="1"/>
  <c r="F31" i="1"/>
  <c r="F32" i="1"/>
  <c r="I32" i="1"/>
  <c r="F33" i="1"/>
  <c r="I33" i="1"/>
  <c r="F34" i="1"/>
  <c r="I34" i="1"/>
  <c r="F35" i="1"/>
  <c r="F36" i="1"/>
  <c r="F37" i="1"/>
  <c r="I37" i="1"/>
  <c r="F38" i="1"/>
  <c r="I38" i="1"/>
  <c r="F30" i="1"/>
  <c r="I30" i="1"/>
  <c r="F21" i="1"/>
  <c r="I21" i="1"/>
  <c r="F22" i="1"/>
  <c r="F23" i="1"/>
  <c r="I23" i="1"/>
  <c r="F24" i="1"/>
  <c r="I24" i="1"/>
  <c r="F25" i="1"/>
  <c r="I25" i="1"/>
  <c r="F26" i="1"/>
  <c r="F27" i="1"/>
  <c r="I27" i="1"/>
  <c r="F28" i="1"/>
  <c r="I28" i="1"/>
  <c r="F20" i="1"/>
  <c r="I20" i="1"/>
  <c r="F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/>
  <c r="F154" i="1"/>
  <c r="I154" i="1"/>
  <c r="F155" i="1"/>
  <c r="F151" i="1"/>
  <c r="I151" i="1"/>
  <c r="F156" i="1"/>
  <c r="F157" i="1"/>
  <c r="I157" i="1"/>
  <c r="F158" i="1"/>
  <c r="I158" i="1"/>
  <c r="F152" i="1"/>
  <c r="F149" i="1"/>
  <c r="F147" i="1"/>
  <c r="I147" i="1"/>
  <c r="F150" i="1"/>
  <c r="I150" i="1"/>
  <c r="F148" i="1"/>
  <c r="F140" i="1"/>
  <c r="I140" i="1"/>
  <c r="F141" i="1"/>
  <c r="F142" i="1"/>
  <c r="F143" i="1"/>
  <c r="I143" i="1"/>
  <c r="F144" i="1"/>
  <c r="I144" i="1"/>
  <c r="F145" i="1"/>
  <c r="I145" i="1"/>
  <c r="F146" i="1"/>
  <c r="I146" i="1"/>
  <c r="F139" i="1"/>
  <c r="F138" i="1"/>
  <c r="I138" i="1"/>
  <c r="F136" i="1"/>
  <c r="F134" i="1"/>
  <c r="I134" i="1"/>
  <c r="I136" i="1"/>
  <c r="F137" i="1"/>
  <c r="I137" i="1"/>
  <c r="F135" i="1"/>
  <c r="F126" i="1"/>
  <c r="I126" i="1"/>
  <c r="F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6" i="1"/>
  <c r="I102" i="1"/>
  <c r="I110" i="1"/>
  <c r="I135" i="1"/>
  <c r="I142" i="1"/>
  <c r="I156" i="1"/>
  <c r="I73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62" i="1"/>
  <c r="I60" i="1"/>
  <c r="I57" i="1"/>
  <c r="I55" i="1"/>
  <c r="I54" i="1"/>
  <c r="I36" i="1"/>
  <c r="I35" i="1"/>
  <c r="I31" i="1"/>
  <c r="I26" i="1"/>
  <c r="I22" i="1"/>
  <c r="I127" i="1"/>
  <c r="I40" i="1"/>
  <c r="I89" i="1"/>
  <c r="I65" i="1"/>
  <c r="I77" i="1"/>
  <c r="I139" i="1"/>
  <c r="I148" i="1"/>
  <c r="I12" i="1"/>
  <c r="I141" i="1"/>
  <c r="F114" i="1"/>
  <c r="I114" i="1"/>
  <c r="D85" i="1"/>
  <c r="E85" i="1"/>
  <c r="F104" i="1"/>
  <c r="I104" i="1"/>
  <c r="F94" i="1"/>
  <c r="I94" i="1"/>
  <c r="F86" i="1"/>
  <c r="H85" i="1"/>
  <c r="G85" i="1"/>
  <c r="F49" i="1"/>
  <c r="F39" i="1"/>
  <c r="E10" i="1"/>
  <c r="F19" i="1"/>
  <c r="G10" i="1"/>
  <c r="H10" i="1"/>
  <c r="F11" i="1"/>
  <c r="D10" i="1"/>
  <c r="I29" i="1"/>
  <c r="I86" i="1"/>
  <c r="I19" i="1"/>
  <c r="I39" i="1"/>
  <c r="F29" i="1"/>
  <c r="I51" i="1"/>
  <c r="I49" i="1"/>
  <c r="I107" i="1"/>
  <c r="I125" i="1"/>
  <c r="I149" i="1"/>
  <c r="I13" i="1"/>
  <c r="I11" i="1"/>
  <c r="I95" i="1"/>
  <c r="I91" i="1"/>
  <c r="F63" i="1"/>
  <c r="I63" i="1"/>
  <c r="I155" i="1"/>
  <c r="E160" i="1"/>
  <c r="D160" i="1"/>
  <c r="F85" i="1"/>
  <c r="I85" i="1"/>
  <c r="G160" i="1"/>
  <c r="H160" i="1"/>
  <c r="I10" i="1"/>
  <c r="F10" i="1"/>
  <c r="F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<sst xmlns="http://schemas.openxmlformats.org/spreadsheetml/2006/main" count="162" uniqueCount="89">
  <si>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</si>
  <si>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</si>
  <si>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</si>
  <si>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</si>
  <si>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</si>
  <si>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</si>
  <si>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</si>
  <si>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</si>
  <si>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</si>
  <si>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</si>
  <si>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</si>
  <si>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</si>
  <si>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</si>
  <si>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</si>
  <si>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</si>
  <si>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</si>
  <si>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</si>
  <si>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</si>
  <si>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</si>
  <si>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</si>
  <si>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</si>
  <si>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</si>
  <si>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</si>
  <si>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</si>
  <si>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</si>
  <si>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</si>
  <si>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</si>
  <si>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</si>
  <si>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</si>
  <si>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</si>
  <si>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</si>
  <si>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</si>
  <si>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</si>
  <si>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</si>
  <si>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</si>
  <si>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</si>
  <si>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</si>
  <si>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</si>
  <si>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</si>
  <si>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</si>
  <si>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</si>
  <si>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</si>
  <si>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</si>
  <si>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</si>
  <si>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</si>
  <si>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</si>
  <si>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</si>
  <si>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</si>
  <si>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</si>
  <si>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</si>
  <si>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</si>
  <si>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</si>
  <si>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</si>
  <si>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</si>
  <si>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</si>
  <si>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</si>
  <si>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</si>
  <si>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</si>
  <si>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</si>
  <si>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</si>
  <si>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</si>
  <si>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</si>
  <si>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</si>
  <si>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</si>
  <si>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</si>
  <si>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</si>
  <si>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</si>
  <si>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</si>
  <si>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</si>
  <si>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</si>
  <si>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</si>
  <si>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</si>
  <si>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</si>
  <si>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</si>
  <si>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</si>
  <si>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</si>
  <si>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</si>
  <si>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</si>
  <si>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</si>
  <si>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</si>
  <si>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</si>
  <si>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</si>
  <si>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</si>
  <si>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</si>
  <si>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</si>
  <si>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</si>
  <si>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</si>
  <si>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POLITÉCNICA DE AGUASCALIENTES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</si>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</sst>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E73A-AE5D-4C3F-AF75-347189659F9C}">
  <sheetPr>
    <pageSetUpPr fitToPage="1"/>
  </sheetPr>
  <dimension ref="B1:I167"/>
  <sheetViews>
    <sheetView tabSelected="1" workbookViewId="0">
      <pane ySplit="9" topLeftCell="A166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85845745</v>
      </c>
      <c r="E10" s="14">
        <f t="shared" si="0"/>
        <v>23981573.73</v>
      </c>
      <c r="F10" s="14">
        <f t="shared" si="0"/>
        <v>109827318.73</v>
      </c>
      <c r="G10" s="14">
        <f t="shared" si="0"/>
        <v>96616736.530000001</v>
      </c>
      <c r="H10" s="14">
        <f t="shared" si="0"/>
        <v>87334011.219999999</v>
      </c>
      <c r="I10" s="14">
        <f t="shared" si="0"/>
        <v>13210582.199999999</v>
      </c>
    </row>
    <row r="11" spans="2:9" x14ac:dyDescent="0.2">
      <c r="B11" s="3" t="s">
        <v>12</v>
      </c>
      <c r="C11" s="9"/>
      <c r="D11" s="15">
        <f t="shared" ref="D11:I11" si="1">SUM(D12:D18)</f>
        <v>65191851</v>
      </c>
      <c r="E11" s="15">
        <f t="shared" si="1"/>
        <v>-7518514.1799999997</v>
      </c>
      <c r="F11" s="15">
        <f t="shared" si="1"/>
        <v>57673336.82</v>
      </c>
      <c r="G11" s="15">
        <f t="shared" si="1"/>
        <v>57673336.82</v>
      </c>
      <c r="H11" s="15">
        <f t="shared" si="1"/>
        <v>56045419.600000001</v>
      </c>
      <c r="I11" s="15">
        <f t="shared" si="1"/>
        <v>0</v>
      </c>
    </row>
    <row r="12" spans="2:9" x14ac:dyDescent="0.2">
      <c r="B12" s="13" t="s">
        <v>13</v>
      </c>
      <c r="C12" s="11"/>
      <c r="D12" s="15">
        <v>31130865</v>
      </c>
      <c r="E12" s="16">
        <v>470040.4</v>
      </c>
      <c r="F12" s="16">
        <f>D12+E12</f>
        <v>31600905.399999999</v>
      </c>
      <c r="G12" s="16">
        <v>31600905.399999999</v>
      </c>
      <c r="H12" s="16">
        <v>31600905.399999999</v>
      </c>
      <c r="I12" s="16">
        <f>F12-G12</f>
        <v>0</v>
      </c>
    </row>
    <row r="13" spans="2:9" x14ac:dyDescent="0.2">
      <c r="B13" s="13" t="s">
        <v>14</v>
      </c>
      <c r="C13" s="11"/>
      <c r="D13" s="15">
        <v>4159154</v>
      </c>
      <c r="E13" s="16">
        <v>2457257.7599999998</v>
      </c>
      <c r="F13" s="16">
        <f t="shared" ref="F13:F18" si="2">D13+E13</f>
        <v>6616411.7599999998</v>
      </c>
      <c r="G13" s="16">
        <v>6616411.7599999998</v>
      </c>
      <c r="H13" s="16">
        <v>6616411.7599999998</v>
      </c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17251164</v>
      </c>
      <c r="E14" s="16">
        <v>-9853078.7699999996</v>
      </c>
      <c r="F14" s="16">
        <f t="shared" si="2"/>
        <v>7398085.2300000004</v>
      </c>
      <c r="G14" s="16">
        <v>7398085.2300000004</v>
      </c>
      <c r="H14" s="16">
        <v>7398085.2300000004</v>
      </c>
      <c r="I14" s="16">
        <f t="shared" si="3"/>
        <v>0</v>
      </c>
    </row>
    <row r="15" spans="2:9" x14ac:dyDescent="0.2">
      <c r="B15" s="13" t="s">
        <v>16</v>
      </c>
      <c r="C15" s="11"/>
      <c r="D15" s="15">
        <v>3448993</v>
      </c>
      <c r="E15" s="16">
        <v>6543466.3099999996</v>
      </c>
      <c r="F15" s="16">
        <f t="shared" si="2"/>
        <v>9992459.3099999987</v>
      </c>
      <c r="G15" s="16">
        <v>9992459.3100000005</v>
      </c>
      <c r="H15" s="16">
        <v>9755574.6799999997</v>
      </c>
      <c r="I15" s="16">
        <f t="shared" si="3"/>
        <v>0</v>
      </c>
    </row>
    <row r="16" spans="2:9" x14ac:dyDescent="0.2">
      <c r="B16" s="13" t="s">
        <v>17</v>
      </c>
      <c r="C16" s="11"/>
      <c r="D16" s="15">
        <v>9201675</v>
      </c>
      <c r="E16" s="16">
        <v>-7136199.8799999999</v>
      </c>
      <c r="F16" s="16">
        <f t="shared" si="2"/>
        <v>2065475.12</v>
      </c>
      <c r="G16" s="16">
        <v>2065475.12</v>
      </c>
      <c r="H16" s="16">
        <v>674442.53</v>
      </c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1996969</v>
      </c>
      <c r="E19" s="15">
        <f t="shared" si="4"/>
        <v>628499.17000000004</v>
      </c>
      <c r="F19" s="15">
        <f t="shared" si="4"/>
        <v>2625468.17</v>
      </c>
      <c r="G19" s="15">
        <f t="shared" si="4"/>
        <v>2547663.7599999998</v>
      </c>
      <c r="H19" s="15">
        <f t="shared" si="4"/>
        <v>2302876.02</v>
      </c>
      <c r="I19" s="15">
        <f t="shared" si="4"/>
        <v>77804.409999999916</v>
      </c>
    </row>
    <row r="20" spans="2:9" x14ac:dyDescent="0.2">
      <c r="B20" s="13" t="s">
        <v>21</v>
      </c>
      <c r="C20" s="11"/>
      <c r="D20" s="15">
        <v>895400</v>
      </c>
      <c r="E20" s="16">
        <v>56780.44</v>
      </c>
      <c r="F20" s="15">
        <f t="shared" ref="F20:F28" si="5">D20+E20</f>
        <v>952180.44</v>
      </c>
      <c r="G20" s="16">
        <v>952180.44</v>
      </c>
      <c r="H20" s="16">
        <v>919859.86</v>
      </c>
      <c r="I20" s="16">
        <f>F20-G20</f>
        <v>0</v>
      </c>
    </row>
    <row r="21" spans="2:9" x14ac:dyDescent="0.2">
      <c r="B21" s="13" t="s">
        <v>22</v>
      </c>
      <c r="C21" s="11"/>
      <c r="D21" s="15">
        <v>0</v>
      </c>
      <c r="E21" s="16">
        <v>60727.12</v>
      </c>
      <c r="F21" s="15">
        <f t="shared" si="5"/>
        <v>60727.12</v>
      </c>
      <c r="G21" s="16">
        <v>60727.12</v>
      </c>
      <c r="H21" s="16">
        <v>60347.12</v>
      </c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>
        <v>0</v>
      </c>
      <c r="E22" s="16">
        <v>70702</v>
      </c>
      <c r="F22" s="15">
        <f t="shared" si="5"/>
        <v>70702</v>
      </c>
      <c r="G22" s="16">
        <v>70702</v>
      </c>
      <c r="H22" s="16">
        <v>35960</v>
      </c>
      <c r="I22" s="16">
        <f t="shared" si="6"/>
        <v>0</v>
      </c>
    </row>
    <row r="23" spans="2:9" x14ac:dyDescent="0.2">
      <c r="B23" s="13" t="s">
        <v>24</v>
      </c>
      <c r="C23" s="11"/>
      <c r="D23" s="15">
        <v>122000</v>
      </c>
      <c r="E23" s="16">
        <v>76972.17</v>
      </c>
      <c r="F23" s="15">
        <f t="shared" si="5"/>
        <v>198972.16999999998</v>
      </c>
      <c r="G23" s="16">
        <v>198972.17</v>
      </c>
      <c r="H23" s="16">
        <v>135422.96</v>
      </c>
      <c r="I23" s="16">
        <f t="shared" si="6"/>
        <v>0</v>
      </c>
    </row>
    <row r="24" spans="2:9" x14ac:dyDescent="0.2">
      <c r="B24" s="13" t="s">
        <v>25</v>
      </c>
      <c r="C24" s="11"/>
      <c r="D24" s="15">
        <v>0</v>
      </c>
      <c r="E24" s="16">
        <v>834811.2</v>
      </c>
      <c r="F24" s="15">
        <f t="shared" si="5"/>
        <v>834811.2</v>
      </c>
      <c r="G24" s="16">
        <v>757006.79</v>
      </c>
      <c r="H24" s="16">
        <v>697006.79</v>
      </c>
      <c r="I24" s="16">
        <f t="shared" si="6"/>
        <v>77804.409999999916</v>
      </c>
    </row>
    <row r="25" spans="2:9" x14ac:dyDescent="0.2">
      <c r="B25" s="13" t="s">
        <v>26</v>
      </c>
      <c r="C25" s="11"/>
      <c r="D25" s="15">
        <v>979569</v>
      </c>
      <c r="E25" s="16">
        <v>-506321.22</v>
      </c>
      <c r="F25" s="15">
        <f t="shared" si="5"/>
        <v>473247.78</v>
      </c>
      <c r="G25" s="16">
        <v>473247.78</v>
      </c>
      <c r="H25" s="16">
        <v>425831.83</v>
      </c>
      <c r="I25" s="16">
        <f t="shared" si="6"/>
        <v>0</v>
      </c>
    </row>
    <row r="26" spans="2:9" x14ac:dyDescent="0.2">
      <c r="B26" s="13" t="s">
        <v>27</v>
      </c>
      <c r="C26" s="11"/>
      <c r="D26" s="15">
        <v>0</v>
      </c>
      <c r="E26" s="16">
        <v>12830.78</v>
      </c>
      <c r="F26" s="15">
        <f t="shared" si="5"/>
        <v>12830.78</v>
      </c>
      <c r="G26" s="16">
        <v>12830.78</v>
      </c>
      <c r="H26" s="16">
        <v>9350.7800000000007</v>
      </c>
      <c r="I26" s="16">
        <f t="shared" si="6"/>
        <v>0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0</v>
      </c>
      <c r="E28" s="16">
        <v>21996.68</v>
      </c>
      <c r="F28" s="15">
        <f t="shared" si="5"/>
        <v>21996.68</v>
      </c>
      <c r="G28" s="16">
        <v>21996.68</v>
      </c>
      <c r="H28" s="16">
        <v>19096.68</v>
      </c>
      <c r="I28" s="16">
        <f t="shared" si="6"/>
        <v>0</v>
      </c>
    </row>
    <row r="29" spans="2:9" x14ac:dyDescent="0.2">
      <c r="B29" s="3" t="s">
        <v>30</v>
      </c>
      <c r="C29" s="9"/>
      <c r="D29" s="15">
        <f t="shared" ref="D29:I29" si="7">SUM(D30:D38)</f>
        <v>12891687</v>
      </c>
      <c r="E29" s="15">
        <f t="shared" si="7"/>
        <v>4053218.26</v>
      </c>
      <c r="F29" s="15">
        <f t="shared" si="7"/>
        <v>16944905.260000002</v>
      </c>
      <c r="G29" s="15">
        <f t="shared" si="7"/>
        <v>15540729.84</v>
      </c>
      <c r="H29" s="15">
        <f t="shared" si="7"/>
        <v>13087282.829999998</v>
      </c>
      <c r="I29" s="15">
        <f t="shared" si="7"/>
        <v>1404175.42</v>
      </c>
    </row>
    <row r="30" spans="2:9" x14ac:dyDescent="0.2">
      <c r="B30" s="13" t="s">
        <v>31</v>
      </c>
      <c r="C30" s="11"/>
      <c r="D30" s="15">
        <v>267652</v>
      </c>
      <c r="E30" s="16">
        <v>66080.850000000006</v>
      </c>
      <c r="F30" s="15">
        <f t="shared" ref="F30:F38" si="8">D30+E30</f>
        <v>333732.84999999998</v>
      </c>
      <c r="G30" s="16">
        <v>333732.84999999998</v>
      </c>
      <c r="H30" s="16">
        <v>333503.86</v>
      </c>
      <c r="I30" s="16">
        <f t="shared" si="6"/>
        <v>0</v>
      </c>
    </row>
    <row r="31" spans="2:9" x14ac:dyDescent="0.2">
      <c r="B31" s="13" t="s">
        <v>32</v>
      </c>
      <c r="C31" s="11"/>
      <c r="D31" s="15">
        <v>695100</v>
      </c>
      <c r="E31" s="16">
        <v>151715.98000000001</v>
      </c>
      <c r="F31" s="15">
        <f t="shared" si="8"/>
        <v>846815.98</v>
      </c>
      <c r="G31" s="16">
        <v>846815.98</v>
      </c>
      <c r="H31" s="16">
        <v>846815.98</v>
      </c>
      <c r="I31" s="16">
        <f t="shared" si="6"/>
        <v>0</v>
      </c>
    </row>
    <row r="32" spans="2:9" x14ac:dyDescent="0.2">
      <c r="B32" s="13" t="s">
        <v>33</v>
      </c>
      <c r="C32" s="11"/>
      <c r="D32" s="15">
        <v>4074830</v>
      </c>
      <c r="E32" s="16">
        <v>522350</v>
      </c>
      <c r="F32" s="15">
        <f t="shared" si="8"/>
        <v>4597180</v>
      </c>
      <c r="G32" s="16">
        <v>4597180</v>
      </c>
      <c r="H32" s="16">
        <v>4237875.09</v>
      </c>
      <c r="I32" s="16">
        <f t="shared" si="6"/>
        <v>0</v>
      </c>
    </row>
    <row r="33" spans="2:9" x14ac:dyDescent="0.2">
      <c r="B33" s="13" t="s">
        <v>34</v>
      </c>
      <c r="C33" s="11"/>
      <c r="D33" s="15">
        <v>506213</v>
      </c>
      <c r="E33" s="16">
        <v>246410.04</v>
      </c>
      <c r="F33" s="15">
        <f t="shared" si="8"/>
        <v>752623.04</v>
      </c>
      <c r="G33" s="16">
        <v>752623.04</v>
      </c>
      <c r="H33" s="16">
        <v>752623.04</v>
      </c>
      <c r="I33" s="16">
        <f t="shared" si="6"/>
        <v>0</v>
      </c>
    </row>
    <row r="34" spans="2:9" x14ac:dyDescent="0.2">
      <c r="B34" s="13" t="s">
        <v>35</v>
      </c>
      <c r="C34" s="11"/>
      <c r="D34" s="15">
        <v>5785642</v>
      </c>
      <c r="E34" s="16">
        <v>1701769.28</v>
      </c>
      <c r="F34" s="15">
        <f t="shared" si="8"/>
        <v>7487411.2800000003</v>
      </c>
      <c r="G34" s="16">
        <v>6287235.8600000003</v>
      </c>
      <c r="H34" s="16">
        <v>4494305.55</v>
      </c>
      <c r="I34" s="16">
        <f t="shared" si="6"/>
        <v>1200175.42</v>
      </c>
    </row>
    <row r="35" spans="2:9" x14ac:dyDescent="0.2">
      <c r="B35" s="13" t="s">
        <v>36</v>
      </c>
      <c r="C35" s="11"/>
      <c r="D35" s="15">
        <v>0</v>
      </c>
      <c r="E35" s="16">
        <v>45468.09</v>
      </c>
      <c r="F35" s="15">
        <f t="shared" si="8"/>
        <v>45468.09</v>
      </c>
      <c r="G35" s="16">
        <v>45468.09</v>
      </c>
      <c r="H35" s="16">
        <v>25468.09</v>
      </c>
      <c r="I35" s="16">
        <f t="shared" si="6"/>
        <v>0</v>
      </c>
    </row>
    <row r="36" spans="2:9" x14ac:dyDescent="0.2">
      <c r="B36" s="13" t="s">
        <v>37</v>
      </c>
      <c r="C36" s="11"/>
      <c r="D36" s="15">
        <v>200000</v>
      </c>
      <c r="E36" s="16">
        <v>318690.36</v>
      </c>
      <c r="F36" s="15">
        <f t="shared" si="8"/>
        <v>518690.36</v>
      </c>
      <c r="G36" s="16">
        <v>518690.36</v>
      </c>
      <c r="H36" s="16">
        <v>518690.36</v>
      </c>
      <c r="I36" s="16">
        <f t="shared" si="6"/>
        <v>0</v>
      </c>
    </row>
    <row r="37" spans="2:9" x14ac:dyDescent="0.2">
      <c r="B37" s="13" t="s">
        <v>38</v>
      </c>
      <c r="C37" s="11"/>
      <c r="D37" s="15">
        <v>1210750</v>
      </c>
      <c r="E37" s="16">
        <v>-293511.2</v>
      </c>
      <c r="F37" s="15">
        <f t="shared" si="8"/>
        <v>917238.8</v>
      </c>
      <c r="G37" s="16">
        <v>713238.8</v>
      </c>
      <c r="H37" s="16">
        <v>432256</v>
      </c>
      <c r="I37" s="16">
        <f t="shared" si="6"/>
        <v>204000</v>
      </c>
    </row>
    <row r="38" spans="2:9" x14ac:dyDescent="0.2">
      <c r="B38" s="13" t="s">
        <v>39</v>
      </c>
      <c r="C38" s="11"/>
      <c r="D38" s="15">
        <v>151500</v>
      </c>
      <c r="E38" s="16">
        <v>1294244.8600000001</v>
      </c>
      <c r="F38" s="15">
        <f t="shared" si="8"/>
        <v>1445744.86</v>
      </c>
      <c r="G38" s="16">
        <v>1445744.86</v>
      </c>
      <c r="H38" s="16">
        <v>1445744.86</v>
      </c>
      <c r="I38" s="16">
        <f t="shared" si="6"/>
        <v>0</v>
      </c>
    </row>
    <row r="39" spans="2:9" ht="25.5" customHeight="1" x14ac:dyDescent="0.2">
      <c r="B39" s="40" t="s">
        <v>40</v>
      </c>
      <c r="C39" s="41"/>
      <c r="D39" s="15">
        <f t="shared" ref="D39:I39" si="9">SUM(D40:D48)</f>
        <v>5765238</v>
      </c>
      <c r="E39" s="15">
        <f t="shared" si="9"/>
        <v>1616428.4500000002</v>
      </c>
      <c r="F39" s="15">
        <f>SUM(F40:F48)</f>
        <v>7381666.4499999993</v>
      </c>
      <c r="G39" s="15">
        <f t="shared" si="9"/>
        <v>7381666.4499999993</v>
      </c>
      <c r="H39" s="15">
        <f t="shared" si="9"/>
        <v>7277999.4499999993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5765238</v>
      </c>
      <c r="E43" s="16">
        <v>1603941.35</v>
      </c>
      <c r="F43" s="15">
        <f t="shared" si="10"/>
        <v>7369179.3499999996</v>
      </c>
      <c r="G43" s="16">
        <v>7369179.3499999996</v>
      </c>
      <c r="H43" s="16">
        <v>7265512.3499999996</v>
      </c>
      <c r="I43" s="16">
        <f t="shared" si="6"/>
        <v>0</v>
      </c>
    </row>
    <row r="44" spans="2:9" x14ac:dyDescent="0.2">
      <c r="B44" s="13" t="s">
        <v>45</v>
      </c>
      <c r="C44" s="11"/>
      <c r="D44" s="15">
        <v>0</v>
      </c>
      <c r="E44" s="16">
        <v>12487.1</v>
      </c>
      <c r="F44" s="15">
        <f t="shared" si="10"/>
        <v>12487.1</v>
      </c>
      <c r="G44" s="16">
        <v>12487.1</v>
      </c>
      <c r="H44" s="16">
        <v>12487.1</v>
      </c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0" t="s">
        <v>50</v>
      </c>
      <c r="C49" s="41"/>
      <c r="D49" s="15">
        <f t="shared" ref="D49:I49" si="11">SUM(D50:D58)</f>
        <v>0</v>
      </c>
      <c r="E49" s="15">
        <f t="shared" si="11"/>
        <v>5349035.6900000004</v>
      </c>
      <c r="F49" s="15">
        <f t="shared" si="11"/>
        <v>5349035.6900000004</v>
      </c>
      <c r="G49" s="15">
        <f t="shared" si="11"/>
        <v>1998935.69</v>
      </c>
      <c r="H49" s="15">
        <f t="shared" si="11"/>
        <v>1998935.69</v>
      </c>
      <c r="I49" s="15">
        <f t="shared" si="11"/>
        <v>3350100</v>
      </c>
    </row>
    <row r="50" spans="2:9" x14ac:dyDescent="0.2">
      <c r="B50" s="13" t="s">
        <v>51</v>
      </c>
      <c r="C50" s="11"/>
      <c r="D50" s="15">
        <v>0</v>
      </c>
      <c r="E50" s="16">
        <v>4460493.17</v>
      </c>
      <c r="F50" s="15">
        <f t="shared" si="10"/>
        <v>4460493.17</v>
      </c>
      <c r="G50" s="16">
        <v>1834393.17</v>
      </c>
      <c r="H50" s="16">
        <v>1834393.17</v>
      </c>
      <c r="I50" s="16">
        <f t="shared" si="6"/>
        <v>2626100</v>
      </c>
    </row>
    <row r="51" spans="2:9" x14ac:dyDescent="0.2">
      <c r="B51" s="13" t="s">
        <v>52</v>
      </c>
      <c r="C51" s="11"/>
      <c r="D51" s="15">
        <v>0</v>
      </c>
      <c r="E51" s="16">
        <v>141333.07999999999</v>
      </c>
      <c r="F51" s="15">
        <f t="shared" si="10"/>
        <v>141333.07999999999</v>
      </c>
      <c r="G51" s="16">
        <v>56333.08</v>
      </c>
      <c r="H51" s="16">
        <v>56333.08</v>
      </c>
      <c r="I51" s="16">
        <f t="shared" si="6"/>
        <v>84999.999999999985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>
        <v>0</v>
      </c>
      <c r="E53" s="16">
        <v>560000</v>
      </c>
      <c r="F53" s="15">
        <f t="shared" si="10"/>
        <v>560000</v>
      </c>
      <c r="G53" s="16">
        <v>0</v>
      </c>
      <c r="H53" s="16">
        <v>0</v>
      </c>
      <c r="I53" s="16">
        <f t="shared" si="6"/>
        <v>560000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0</v>
      </c>
      <c r="E55" s="16">
        <v>187209.44</v>
      </c>
      <c r="F55" s="15">
        <f t="shared" si="10"/>
        <v>187209.44</v>
      </c>
      <c r="G55" s="16">
        <v>108209.44</v>
      </c>
      <c r="H55" s="16">
        <v>108209.44</v>
      </c>
      <c r="I55" s="16">
        <f t="shared" si="6"/>
        <v>79000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15000000</v>
      </c>
      <c r="F59" s="15">
        <f>SUM(F60:F62)</f>
        <v>15000000</v>
      </c>
      <c r="G59" s="15">
        <f>SUM(G60:G62)</f>
        <v>6621497.6299999999</v>
      </c>
      <c r="H59" s="15">
        <f>SUM(H60:H62)</f>
        <v>6621497.6299999999</v>
      </c>
      <c r="I59" s="16">
        <f t="shared" si="6"/>
        <v>8378502.3700000001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>
        <v>0</v>
      </c>
      <c r="E61" s="16">
        <v>15000000</v>
      </c>
      <c r="F61" s="15">
        <f t="shared" si="10"/>
        <v>15000000</v>
      </c>
      <c r="G61" s="16">
        <v>6621497.6299999999</v>
      </c>
      <c r="H61" s="16">
        <v>6621497.6299999999</v>
      </c>
      <c r="I61" s="16">
        <f t="shared" si="6"/>
        <v>8378502.3700000001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0" t="s">
        <v>64</v>
      </c>
      <c r="C63" s="41"/>
      <c r="D63" s="15">
        <f>SUM(D64:D71)</f>
        <v>0</v>
      </c>
      <c r="E63" s="15">
        <f>SUM(E64:E71)</f>
        <v>4852906.34</v>
      </c>
      <c r="F63" s="15">
        <f>F64+F65+F66+F67+F68+F70+F71</f>
        <v>4852906.34</v>
      </c>
      <c r="G63" s="15">
        <f>SUM(G64:G71)</f>
        <v>4852906.34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>
        <v>0</v>
      </c>
      <c r="E68" s="16">
        <v>4852906.34</v>
      </c>
      <c r="F68" s="15">
        <f t="shared" si="10"/>
        <v>4852906.34</v>
      </c>
      <c r="G68" s="16">
        <v>4852906.34</v>
      </c>
      <c r="H68" s="16">
        <v>0</v>
      </c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33509000</v>
      </c>
      <c r="E85" s="21">
        <f>E86+E104+E94+E114+E124+E134+E138+E147+E151</f>
        <v>1845147.9999999995</v>
      </c>
      <c r="F85" s="21">
        <f t="shared" si="12"/>
        <v>35354148</v>
      </c>
      <c r="G85" s="21">
        <f>G86+G104+G94+G114+G124+G134+G138+G147+G151</f>
        <v>29637709.690000001</v>
      </c>
      <c r="H85" s="21">
        <f>H86+H104+H94+H114+H124+H134+H138+H147+H151</f>
        <v>29402577.709999997</v>
      </c>
      <c r="I85" s="21">
        <f t="shared" si="12"/>
        <v>5716438.3099999987</v>
      </c>
    </row>
    <row r="86" spans="2:9" x14ac:dyDescent="0.2">
      <c r="B86" s="3" t="s">
        <v>12</v>
      </c>
      <c r="C86" s="9"/>
      <c r="D86" s="15">
        <f>SUM(D87:D93)</f>
        <v>29677757</v>
      </c>
      <c r="E86" s="15">
        <f>SUM(E87:E93)</f>
        <v>-3788291.79</v>
      </c>
      <c r="F86" s="15">
        <f>SUM(F87:F93)</f>
        <v>25889465.209999997</v>
      </c>
      <c r="G86" s="15">
        <f>SUM(G87:G93)</f>
        <v>25434076.309999999</v>
      </c>
      <c r="H86" s="15">
        <f>SUM(H87:H93)</f>
        <v>25434076.309999999</v>
      </c>
      <c r="I86" s="16">
        <f t="shared" ref="I86:I149" si="13">F86-G86</f>
        <v>455388.89999999851</v>
      </c>
    </row>
    <row r="87" spans="2:9" x14ac:dyDescent="0.2">
      <c r="B87" s="13" t="s">
        <v>13</v>
      </c>
      <c r="C87" s="11"/>
      <c r="D87" s="15">
        <v>13371550</v>
      </c>
      <c r="E87" s="16">
        <v>2244800.02</v>
      </c>
      <c r="F87" s="15">
        <f t="shared" ref="F87:F103" si="14">D87+E87</f>
        <v>15616350.02</v>
      </c>
      <c r="G87" s="16">
        <v>15616350.02</v>
      </c>
      <c r="H87" s="16">
        <v>15616350.02</v>
      </c>
      <c r="I87" s="16">
        <f t="shared" si="13"/>
        <v>0</v>
      </c>
    </row>
    <row r="88" spans="2:9" x14ac:dyDescent="0.2">
      <c r="B88" s="13" t="s">
        <v>14</v>
      </c>
      <c r="C88" s="11"/>
      <c r="D88" s="15">
        <v>4638000</v>
      </c>
      <c r="E88" s="16">
        <v>-864014.14</v>
      </c>
      <c r="F88" s="15">
        <f t="shared" si="14"/>
        <v>3773985.86</v>
      </c>
      <c r="G88" s="16">
        <v>3773985.86</v>
      </c>
      <c r="H88" s="16">
        <v>3773985.86</v>
      </c>
      <c r="I88" s="16">
        <f t="shared" si="13"/>
        <v>0</v>
      </c>
    </row>
    <row r="89" spans="2:9" x14ac:dyDescent="0.2">
      <c r="B89" s="13" t="s">
        <v>15</v>
      </c>
      <c r="C89" s="11"/>
      <c r="D89" s="15">
        <v>6350050</v>
      </c>
      <c r="E89" s="16">
        <v>-4006002.36</v>
      </c>
      <c r="F89" s="15">
        <f t="shared" si="14"/>
        <v>2344047.64</v>
      </c>
      <c r="G89" s="16">
        <v>2344047.64</v>
      </c>
      <c r="H89" s="16">
        <v>2344047.64</v>
      </c>
      <c r="I89" s="16">
        <f t="shared" si="13"/>
        <v>0</v>
      </c>
    </row>
    <row r="90" spans="2:9" x14ac:dyDescent="0.2">
      <c r="B90" s="13" t="s">
        <v>16</v>
      </c>
      <c r="C90" s="11"/>
      <c r="D90" s="15">
        <v>1656897</v>
      </c>
      <c r="E90" s="16">
        <v>1769851.49</v>
      </c>
      <c r="F90" s="15">
        <f t="shared" si="14"/>
        <v>3426748.49</v>
      </c>
      <c r="G90" s="16">
        <v>3426748.49</v>
      </c>
      <c r="H90" s="16">
        <v>3426748.49</v>
      </c>
      <c r="I90" s="16">
        <f t="shared" si="13"/>
        <v>0</v>
      </c>
    </row>
    <row r="91" spans="2:9" x14ac:dyDescent="0.2">
      <c r="B91" s="13" t="s">
        <v>17</v>
      </c>
      <c r="C91" s="11"/>
      <c r="D91" s="15">
        <v>3661260</v>
      </c>
      <c r="E91" s="16">
        <v>-2932926.8</v>
      </c>
      <c r="F91" s="15">
        <f t="shared" si="14"/>
        <v>728333.20000000019</v>
      </c>
      <c r="G91" s="16">
        <v>272944.3</v>
      </c>
      <c r="H91" s="16">
        <v>272944.3</v>
      </c>
      <c r="I91" s="16">
        <f t="shared" si="13"/>
        <v>455388.9000000002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150780</v>
      </c>
      <c r="E94" s="15">
        <f>SUM(E95:E103)</f>
        <v>3061305.3899999997</v>
      </c>
      <c r="F94" s="15">
        <f>SUM(F95:F103)</f>
        <v>3212085.3899999997</v>
      </c>
      <c r="G94" s="15">
        <f>SUM(G95:G103)</f>
        <v>316437.26</v>
      </c>
      <c r="H94" s="15">
        <f>SUM(H95:H103)</f>
        <v>198271.72000000003</v>
      </c>
      <c r="I94" s="16">
        <f t="shared" si="13"/>
        <v>2895648.13</v>
      </c>
    </row>
    <row r="95" spans="2:9" x14ac:dyDescent="0.2">
      <c r="B95" s="13" t="s">
        <v>21</v>
      </c>
      <c r="C95" s="11"/>
      <c r="D95" s="15">
        <v>38780</v>
      </c>
      <c r="E95" s="16">
        <v>336737.76</v>
      </c>
      <c r="F95" s="15">
        <f t="shared" si="14"/>
        <v>375517.76</v>
      </c>
      <c r="G95" s="16">
        <v>159017.74</v>
      </c>
      <c r="H95" s="16">
        <v>148637.76000000001</v>
      </c>
      <c r="I95" s="16">
        <f t="shared" si="13"/>
        <v>216500.02000000002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30000</v>
      </c>
      <c r="E98" s="16">
        <v>1247134.24</v>
      </c>
      <c r="F98" s="15">
        <f t="shared" si="14"/>
        <v>1277134.24</v>
      </c>
      <c r="G98" s="16">
        <v>26103.48</v>
      </c>
      <c r="H98" s="16">
        <v>26103.48</v>
      </c>
      <c r="I98" s="16">
        <f t="shared" si="13"/>
        <v>1251030.76</v>
      </c>
    </row>
    <row r="99" spans="2:9" x14ac:dyDescent="0.2">
      <c r="B99" s="13" t="s">
        <v>25</v>
      </c>
      <c r="C99" s="11"/>
      <c r="D99" s="15">
        <v>18000</v>
      </c>
      <c r="E99" s="16">
        <v>-6416</v>
      </c>
      <c r="F99" s="15">
        <f t="shared" si="14"/>
        <v>11584</v>
      </c>
      <c r="G99" s="16">
        <v>11581.44</v>
      </c>
      <c r="H99" s="16">
        <v>0</v>
      </c>
      <c r="I99" s="16">
        <f t="shared" si="13"/>
        <v>2.5599999999994907</v>
      </c>
    </row>
    <row r="100" spans="2:9" x14ac:dyDescent="0.2">
      <c r="B100" s="13" t="s">
        <v>26</v>
      </c>
      <c r="C100" s="11"/>
      <c r="D100" s="15">
        <v>0</v>
      </c>
      <c r="E100" s="16">
        <v>1276</v>
      </c>
      <c r="F100" s="15">
        <f t="shared" si="14"/>
        <v>1276</v>
      </c>
      <c r="G100" s="16">
        <v>1276</v>
      </c>
      <c r="H100" s="16">
        <v>0</v>
      </c>
      <c r="I100" s="16">
        <f t="shared" si="13"/>
        <v>0</v>
      </c>
    </row>
    <row r="101" spans="2:9" x14ac:dyDescent="0.2">
      <c r="B101" s="13" t="s">
        <v>27</v>
      </c>
      <c r="C101" s="11"/>
      <c r="D101" s="15">
        <v>64000</v>
      </c>
      <c r="E101" s="16">
        <v>14100</v>
      </c>
      <c r="F101" s="15">
        <f t="shared" si="14"/>
        <v>78100</v>
      </c>
      <c r="G101" s="16">
        <v>25887.5</v>
      </c>
      <c r="H101" s="16">
        <v>0</v>
      </c>
      <c r="I101" s="16">
        <f t="shared" si="13"/>
        <v>52212.5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>
        <v>0</v>
      </c>
      <c r="E103" s="16">
        <v>1468473.39</v>
      </c>
      <c r="F103" s="15">
        <f t="shared" si="14"/>
        <v>1468473.39</v>
      </c>
      <c r="G103" s="16">
        <v>92571.1</v>
      </c>
      <c r="H103" s="16">
        <v>23530.48</v>
      </c>
      <c r="I103" s="16">
        <f t="shared" si="13"/>
        <v>1375902.2899999998</v>
      </c>
    </row>
    <row r="104" spans="2:9" x14ac:dyDescent="0.2">
      <c r="B104" s="3" t="s">
        <v>30</v>
      </c>
      <c r="C104" s="9"/>
      <c r="D104" s="15">
        <f>SUM(D105:D113)</f>
        <v>3680463</v>
      </c>
      <c r="E104" s="15">
        <f>SUM(E105:E113)</f>
        <v>2332126.4</v>
      </c>
      <c r="F104" s="15">
        <f>SUM(F105:F113)</f>
        <v>6012589.4000000004</v>
      </c>
      <c r="G104" s="15">
        <f>SUM(G105:G113)</f>
        <v>3647188.12</v>
      </c>
      <c r="H104" s="15">
        <f>SUM(H105:H113)</f>
        <v>3530221.68</v>
      </c>
      <c r="I104" s="16">
        <f t="shared" si="13"/>
        <v>2365401.2800000003</v>
      </c>
    </row>
    <row r="105" spans="2:9" x14ac:dyDescent="0.2">
      <c r="B105" s="13" t="s">
        <v>31</v>
      </c>
      <c r="C105" s="11"/>
      <c r="D105" s="15">
        <v>750001</v>
      </c>
      <c r="E105" s="16">
        <v>-60496</v>
      </c>
      <c r="F105" s="16">
        <f>D105+E105</f>
        <v>689505</v>
      </c>
      <c r="G105" s="16">
        <v>610749</v>
      </c>
      <c r="H105" s="16">
        <v>559385.19999999995</v>
      </c>
      <c r="I105" s="16">
        <f t="shared" si="13"/>
        <v>78756</v>
      </c>
    </row>
    <row r="106" spans="2:9" x14ac:dyDescent="0.2">
      <c r="B106" s="13" t="s">
        <v>32</v>
      </c>
      <c r="C106" s="11"/>
      <c r="D106" s="15">
        <v>1416300</v>
      </c>
      <c r="E106" s="16">
        <v>298488.32000000001</v>
      </c>
      <c r="F106" s="16">
        <f t="shared" ref="F106:F113" si="15">D106+E106</f>
        <v>1714788.32</v>
      </c>
      <c r="G106" s="16">
        <v>751683.28</v>
      </c>
      <c r="H106" s="16">
        <v>734580.24</v>
      </c>
      <c r="I106" s="16">
        <f t="shared" si="13"/>
        <v>963105.04</v>
      </c>
    </row>
    <row r="107" spans="2:9" x14ac:dyDescent="0.2">
      <c r="B107" s="13" t="s">
        <v>33</v>
      </c>
      <c r="C107" s="11"/>
      <c r="D107" s="15">
        <v>1256162</v>
      </c>
      <c r="E107" s="16">
        <v>110212.72</v>
      </c>
      <c r="F107" s="16">
        <f t="shared" si="15"/>
        <v>1366374.72</v>
      </c>
      <c r="G107" s="16">
        <v>1328525.3500000001</v>
      </c>
      <c r="H107" s="16">
        <v>1328525.3500000001</v>
      </c>
      <c r="I107" s="16">
        <f t="shared" si="13"/>
        <v>37849.369999999879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>
        <v>0</v>
      </c>
      <c r="E109" s="16">
        <v>587921.36</v>
      </c>
      <c r="F109" s="16">
        <f t="shared" si="15"/>
        <v>587921.36</v>
      </c>
      <c r="G109" s="16">
        <v>585521.6</v>
      </c>
      <c r="H109" s="16">
        <v>537022</v>
      </c>
      <c r="I109" s="16">
        <f t="shared" si="13"/>
        <v>2399.7600000000093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>
        <v>258000</v>
      </c>
      <c r="E113" s="16">
        <v>1396000</v>
      </c>
      <c r="F113" s="16">
        <f t="shared" si="15"/>
        <v>1654000</v>
      </c>
      <c r="G113" s="16">
        <v>370708.89</v>
      </c>
      <c r="H113" s="16">
        <v>370708.89</v>
      </c>
      <c r="I113" s="16">
        <f t="shared" si="13"/>
        <v>1283291.1099999999</v>
      </c>
    </row>
    <row r="114" spans="2:9" ht="25.5" customHeight="1" x14ac:dyDescent="0.2">
      <c r="B114" s="40" t="s">
        <v>40</v>
      </c>
      <c r="C114" s="41"/>
      <c r="D114" s="15">
        <f>SUM(D115:D123)</f>
        <v>0</v>
      </c>
      <c r="E114" s="15">
        <f>SUM(E115:E123)</f>
        <v>240008</v>
      </c>
      <c r="F114" s="15">
        <f>SUM(F115:F123)</f>
        <v>240008</v>
      </c>
      <c r="G114" s="15">
        <f>SUM(G115:G123)</f>
        <v>240008</v>
      </c>
      <c r="H114" s="15">
        <f>SUM(H115:H123)</f>
        <v>240008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>
        <v>0</v>
      </c>
      <c r="E118" s="16">
        <v>240008</v>
      </c>
      <c r="F118" s="16">
        <f t="shared" si="16"/>
        <v>240008</v>
      </c>
      <c r="G118" s="16">
        <v>240008</v>
      </c>
      <c r="H118" s="16">
        <v>240008</v>
      </c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119354745</v>
      </c>
      <c r="E160" s="14">
        <f t="shared" si="21"/>
        <v>25826721.73</v>
      </c>
      <c r="F160" s="14">
        <f t="shared" si="21"/>
        <v>145181466.73000002</v>
      </c>
      <c r="G160" s="14">
        <f t="shared" si="21"/>
        <v>126254446.22</v>
      </c>
      <c r="H160" s="14">
        <f t="shared" si="21"/>
        <v>116736588.92999999</v>
      </c>
      <c r="I160" s="14">
        <f t="shared" si="21"/>
        <v>18927020.509999998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28"/>
      <c r="G164" s="28"/>
      <c r="H164" s="28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2016-12-20T19:53:14Z</cp:lastPrinted>
  <dcterms:created xsi:type="dcterms:W3CDTF">2016-10-11T20:25:15Z</dcterms:created>
  <dcterms:modified xsi:type="dcterms:W3CDTF">2026-01-29T16:17:23Z</dcterms:modified>
</cp:coreProperties>
</file>